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1340" windowHeight="6795"/>
  </bookViews>
  <sheets>
    <sheet name="PAYREG10" sheetId="1" r:id="rId1"/>
  </sheets>
  <calcPr calcId="125725"/>
</workbook>
</file>

<file path=xl/calcChain.xml><?xml version="1.0" encoding="utf-8"?>
<calcChain xmlns="http://schemas.openxmlformats.org/spreadsheetml/2006/main">
  <c r="F16" i="1"/>
  <c r="H16" s="1"/>
  <c r="F15"/>
  <c r="H15" s="1"/>
  <c r="G14"/>
  <c r="F14"/>
  <c r="F13"/>
  <c r="F12"/>
  <c r="H12" s="1"/>
  <c r="J12" s="1"/>
  <c r="G11"/>
  <c r="H11" s="1"/>
  <c r="F11"/>
  <c r="F10"/>
  <c r="H10" s="1"/>
  <c r="F9"/>
  <c r="G8"/>
  <c r="F8"/>
  <c r="G17"/>
  <c r="I17"/>
  <c r="L17"/>
  <c r="M17"/>
  <c r="H8"/>
  <c r="J8" s="1"/>
  <c r="H9"/>
  <c r="J9" s="1"/>
  <c r="H13"/>
  <c r="K13" s="1"/>
  <c r="H14"/>
  <c r="J14" s="1"/>
  <c r="H7"/>
  <c r="J7" s="1"/>
  <c r="F7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Q8"/>
  <c r="Q9" s="1"/>
  <c r="Q10" s="1"/>
  <c r="Q11" s="1"/>
  <c r="Q12" s="1"/>
  <c r="Q13" s="1"/>
  <c r="Q14" s="1"/>
  <c r="Q15" s="1"/>
  <c r="Q16" s="1"/>
  <c r="Q17" s="1"/>
  <c r="Q18" s="1"/>
  <c r="Q19" s="1"/>
  <c r="Q20" s="1"/>
  <c r="Q21" s="1"/>
  <c r="Q22" s="1"/>
  <c r="Q23" s="1"/>
  <c r="Q24" s="1"/>
  <c r="Q25" s="1"/>
  <c r="Q26" s="1"/>
  <c r="Q27" s="1"/>
  <c r="Q28" s="1"/>
  <c r="Q29" s="1"/>
  <c r="Q30" s="1"/>
  <c r="Q31" s="1"/>
  <c r="J10" l="1"/>
  <c r="K10"/>
  <c r="J16"/>
  <c r="N16" s="1"/>
  <c r="O16" s="1"/>
  <c r="K16"/>
  <c r="K15"/>
  <c r="J15"/>
  <c r="K11"/>
  <c r="J11"/>
  <c r="N14"/>
  <c r="K12"/>
  <c r="N12" s="1"/>
  <c r="O12" s="1"/>
  <c r="K8"/>
  <c r="N8" s="1"/>
  <c r="O8" s="1"/>
  <c r="K9"/>
  <c r="N9" s="1"/>
  <c r="O9" s="1"/>
  <c r="K7"/>
  <c r="J13"/>
  <c r="N13" s="1"/>
  <c r="O13" s="1"/>
  <c r="K14"/>
  <c r="F17"/>
  <c r="O14"/>
  <c r="H17"/>
  <c r="J17" l="1"/>
  <c r="N11"/>
  <c r="O11" s="1"/>
  <c r="N10"/>
  <c r="O10" s="1"/>
  <c r="K17"/>
  <c r="N15"/>
  <c r="O15" s="1"/>
  <c r="N7"/>
  <c r="O7" s="1"/>
  <c r="O17" s="1"/>
  <c r="N17" l="1"/>
</calcChain>
</file>

<file path=xl/sharedStrings.xml><?xml version="1.0" encoding="utf-8"?>
<sst xmlns="http://schemas.openxmlformats.org/spreadsheetml/2006/main" count="44" uniqueCount="34">
  <si>
    <t>PAYROLL REGISTER</t>
  </si>
  <si>
    <t>SEMIMONTHLY PERIOD ENDED</t>
  </si>
  <si>
    <t xml:space="preserve"> </t>
  </si>
  <si>
    <t>DATE OF PAYMENT</t>
  </si>
  <si>
    <t>EARNINGS</t>
  </si>
  <si>
    <t>DEDUCTIONS</t>
  </si>
  <si>
    <t>EMPLOYEE'S NAME</t>
  </si>
  <si>
    <t>FEDERAL INCOME TAX</t>
  </si>
  <si>
    <t>SOC.  SEC.  TAX</t>
  </si>
  <si>
    <t>MEDICARE TAX</t>
  </si>
  <si>
    <t>HEALTH INSURANCE</t>
  </si>
  <si>
    <t>NET PAY</t>
  </si>
  <si>
    <t>REGULAR</t>
  </si>
  <si>
    <t>OVERTIME</t>
  </si>
  <si>
    <t>TOTAL</t>
  </si>
  <si>
    <t>OTHER</t>
  </si>
  <si>
    <t>OTHER DEDUCTIONS:  B--U.S. SAVINGS BONDS; UW--UNITED WAY</t>
  </si>
  <si>
    <t>Justin Bieber</t>
  </si>
  <si>
    <t>Sue Sylvester</t>
  </si>
  <si>
    <t>Justin Timberlake</t>
  </si>
  <si>
    <t>Taylor Swift</t>
  </si>
  <si>
    <t>Whitney Houston</t>
  </si>
  <si>
    <t>Vince Vaughn</t>
  </si>
  <si>
    <t>Lady Gaga</t>
  </si>
  <si>
    <t>Khloe Kardashian</t>
  </si>
  <si>
    <t>Tom Hanks</t>
  </si>
  <si>
    <t>Johnny Depp</t>
  </si>
  <si>
    <t>Totals</t>
  </si>
  <si>
    <t xml:space="preserve"> MARITAL
STATUS</t>
  </si>
  <si>
    <t>S</t>
  </si>
  <si>
    <t>M</t>
  </si>
  <si>
    <t>No. of Allowances</t>
  </si>
  <si>
    <t>CHECK NO.</t>
  </si>
  <si>
    <t>EMPL. NO.</t>
  </si>
</sst>
</file>

<file path=xl/styles.xml><?xml version="1.0" encoding="utf-8"?>
<styleSheet xmlns="http://schemas.openxmlformats.org/spreadsheetml/2006/main">
  <numFmts count="1">
    <numFmt numFmtId="166" formatCode="&quot;$&quot;#,##0.00"/>
  </numFmts>
  <fonts count="16">
    <font>
      <sz val="10"/>
      <name val="Arial"/>
    </font>
    <font>
      <sz val="8"/>
      <name val="Arial"/>
    </font>
    <font>
      <sz val="10"/>
      <name val="Arial"/>
    </font>
    <font>
      <sz val="6"/>
      <name val="Arial"/>
    </font>
    <font>
      <sz val="8"/>
      <name val="Times New Roman"/>
    </font>
    <font>
      <sz val="6"/>
      <name val="Arial"/>
    </font>
    <font>
      <sz val="8"/>
      <name val="Arial"/>
      <family val="2"/>
    </font>
    <font>
      <sz val="11"/>
      <name val="Arial"/>
      <family val="2"/>
    </font>
    <font>
      <sz val="11"/>
      <name val="Times New Roman"/>
      <family val="1"/>
    </font>
    <font>
      <sz val="16"/>
      <name val="Times New Roman"/>
      <family val="1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6"/>
      <name val="Arial"/>
      <family val="2"/>
    </font>
    <font>
      <b/>
      <sz val="16"/>
      <color rgb="FF0070C0"/>
      <name val="Times New Roman"/>
      <family val="1"/>
    </font>
    <font>
      <b/>
      <sz val="18"/>
      <name val="Times New Roman"/>
      <family val="1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/>
    <xf numFmtId="0" fontId="3" fillId="0" borderId="7" xfId="0" applyFont="1" applyBorder="1"/>
    <xf numFmtId="0" fontId="1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0" xfId="0" applyFont="1"/>
    <xf numFmtId="0" fontId="2" fillId="0" borderId="0" xfId="0" applyFont="1" applyBorder="1" applyAlignment="1">
      <alignment horizontal="centerContinuous"/>
    </xf>
    <xf numFmtId="0" fontId="5" fillId="0" borderId="0" xfId="0" applyFont="1" applyAlignment="1">
      <alignment horizontal="center"/>
    </xf>
    <xf numFmtId="0" fontId="6" fillId="0" borderId="20" xfId="0" applyFont="1" applyBorder="1" applyAlignment="1">
      <alignment horizontal="center" wrapText="1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Continuous" wrapText="1"/>
    </xf>
    <xf numFmtId="0" fontId="7" fillId="0" borderId="20" xfId="0" applyFont="1" applyBorder="1" applyAlignment="1">
      <alignment horizontal="center"/>
    </xf>
    <xf numFmtId="0" fontId="7" fillId="0" borderId="20" xfId="0" applyFont="1" applyBorder="1" applyAlignment="1">
      <alignment horizontal="center" wrapText="1"/>
    </xf>
    <xf numFmtId="0" fontId="7" fillId="0" borderId="30" xfId="0" applyFont="1" applyBorder="1" applyAlignment="1">
      <alignment horizontal="center" wrapText="1"/>
    </xf>
    <xf numFmtId="0" fontId="7" fillId="0" borderId="24" xfId="0" applyFont="1" applyBorder="1" applyAlignment="1">
      <alignment horizontal="center"/>
    </xf>
    <xf numFmtId="0" fontId="7" fillId="0" borderId="2" xfId="0" applyFont="1" applyBorder="1"/>
    <xf numFmtId="0" fontId="8" fillId="0" borderId="8" xfId="0" applyFont="1" applyBorder="1"/>
    <xf numFmtId="0" fontId="7" fillId="0" borderId="4" xfId="0" applyFont="1" applyBorder="1" applyAlignment="1">
      <alignment horizontal="left"/>
    </xf>
    <xf numFmtId="0" fontId="7" fillId="0" borderId="6" xfId="0" applyFont="1" applyBorder="1"/>
    <xf numFmtId="0" fontId="8" fillId="0" borderId="11" xfId="0" applyFont="1" applyBorder="1"/>
    <xf numFmtId="0" fontId="7" fillId="0" borderId="3" xfId="0" applyFont="1" applyBorder="1" applyAlignment="1">
      <alignment horizontal="left"/>
    </xf>
    <xf numFmtId="0" fontId="7" fillId="0" borderId="7" xfId="0" applyFont="1" applyBorder="1"/>
    <xf numFmtId="0" fontId="8" fillId="0" borderId="14" xfId="0" applyFont="1" applyBorder="1"/>
    <xf numFmtId="0" fontId="8" fillId="0" borderId="15" xfId="0" applyFont="1" applyBorder="1"/>
    <xf numFmtId="0" fontId="7" fillId="0" borderId="5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17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9" fillId="0" borderId="9" xfId="0" applyFont="1" applyBorder="1"/>
    <xf numFmtId="0" fontId="9" fillId="0" borderId="9" xfId="0" applyFont="1" applyBorder="1" applyAlignment="1">
      <alignment horizontal="center"/>
    </xf>
    <xf numFmtId="166" fontId="9" fillId="0" borderId="9" xfId="0" applyNumberFormat="1" applyFont="1" applyBorder="1" applyAlignment="1">
      <alignment horizontal="center"/>
    </xf>
    <xf numFmtId="0" fontId="9" fillId="0" borderId="12" xfId="0" applyFont="1" applyBorder="1"/>
    <xf numFmtId="0" fontId="9" fillId="0" borderId="12" xfId="0" applyFont="1" applyBorder="1" applyAlignment="1">
      <alignment horizontal="center"/>
    </xf>
    <xf numFmtId="166" fontId="9" fillId="0" borderId="12" xfId="0" applyNumberFormat="1" applyFont="1" applyBorder="1" applyAlignment="1">
      <alignment horizontal="center"/>
    </xf>
    <xf numFmtId="0" fontId="9" fillId="0" borderId="13" xfId="0" applyNumberFormat="1" applyFont="1" applyBorder="1" applyAlignment="1">
      <alignment horizontal="center"/>
    </xf>
    <xf numFmtId="0" fontId="9" fillId="0" borderId="15" xfId="0" applyFont="1" applyBorder="1"/>
    <xf numFmtId="0" fontId="9" fillId="0" borderId="15" xfId="0" applyFont="1" applyBorder="1" applyAlignment="1">
      <alignment horizontal="center"/>
    </xf>
    <xf numFmtId="166" fontId="9" fillId="0" borderId="15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8" xfId="0" applyFont="1" applyBorder="1" applyAlignment="1">
      <alignment horizontal="center" wrapText="1"/>
    </xf>
    <xf numFmtId="0" fontId="10" fillId="0" borderId="26" xfId="0" applyFont="1" applyBorder="1" applyAlignment="1">
      <alignment horizontal="center"/>
    </xf>
    <xf numFmtId="0" fontId="11" fillId="0" borderId="26" xfId="0" applyFont="1" applyBorder="1" applyAlignment="1">
      <alignment horizontal="center" wrapText="1"/>
    </xf>
    <xf numFmtId="0" fontId="10" fillId="0" borderId="29" xfId="0" applyFont="1" applyBorder="1" applyAlignment="1">
      <alignment horizontal="center"/>
    </xf>
    <xf numFmtId="0" fontId="11" fillId="0" borderId="29" xfId="0" applyFont="1" applyBorder="1" applyAlignment="1">
      <alignment horizontal="center" wrapText="1"/>
    </xf>
    <xf numFmtId="0" fontId="12" fillId="0" borderId="26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31" xfId="0" applyFont="1" applyBorder="1" applyAlignment="1">
      <alignment horizontal="center" wrapText="1"/>
    </xf>
    <xf numFmtId="0" fontId="10" fillId="0" borderId="27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4" fillId="0" borderId="10" xfId="0" applyNumberFormat="1" applyFont="1" applyBorder="1" applyAlignment="1">
      <alignment horizontal="center"/>
    </xf>
    <xf numFmtId="0" fontId="14" fillId="0" borderId="13" xfId="0" applyNumberFormat="1" applyFont="1" applyBorder="1" applyAlignment="1">
      <alignment horizontal="center"/>
    </xf>
    <xf numFmtId="0" fontId="14" fillId="0" borderId="16" xfId="0" applyNumberFormat="1" applyFont="1" applyBorder="1" applyAlignment="1">
      <alignment horizontal="center"/>
    </xf>
    <xf numFmtId="0" fontId="15" fillId="0" borderId="12" xfId="0" applyFont="1" applyBorder="1"/>
    <xf numFmtId="0" fontId="15" fillId="0" borderId="12" xfId="0" applyFont="1" applyBorder="1" applyAlignment="1">
      <alignment horizontal="center"/>
    </xf>
    <xf numFmtId="166" fontId="15" fillId="0" borderId="3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33"/>
  <sheetViews>
    <sheetView tabSelected="1" zoomScale="85" workbookViewId="0">
      <selection activeCell="A3" sqref="A3:C3"/>
    </sheetView>
  </sheetViews>
  <sheetFormatPr defaultRowHeight="11.25"/>
  <cols>
    <col min="1" max="1" width="3.5703125" style="12" bestFit="1" customWidth="1"/>
    <col min="2" max="2" width="6.7109375" style="1" customWidth="1"/>
    <col min="3" max="3" width="23.7109375" style="1" bestFit="1" customWidth="1"/>
    <col min="4" max="4" width="9.85546875" style="50" bestFit="1" customWidth="1"/>
    <col min="5" max="5" width="11.28515625" style="50" customWidth="1"/>
    <col min="6" max="6" width="15.28515625" style="50" bestFit="1" customWidth="1"/>
    <col min="7" max="7" width="12.5703125" style="50" bestFit="1" customWidth="1"/>
    <col min="8" max="9" width="15.28515625" style="50" bestFit="1" customWidth="1"/>
    <col min="10" max="10" width="12.5703125" style="50" bestFit="1" customWidth="1"/>
    <col min="11" max="11" width="11.7109375" style="50" bestFit="1" customWidth="1"/>
    <col min="12" max="12" width="13.28515625" style="50" bestFit="1" customWidth="1"/>
    <col min="13" max="13" width="12.5703125" style="50" bestFit="1" customWidth="1"/>
    <col min="14" max="15" width="15.28515625" style="50" bestFit="1" customWidth="1"/>
    <col min="16" max="16" width="8.42578125" style="50" bestFit="1" customWidth="1"/>
    <col min="17" max="17" width="3.5703125" style="1" bestFit="1" customWidth="1"/>
    <col min="18" max="16384" width="9.140625" style="1"/>
  </cols>
  <sheetData>
    <row r="2" spans="1:17" ht="12.75">
      <c r="A2" s="23" t="s">
        <v>0</v>
      </c>
      <c r="B2" s="23"/>
      <c r="C2" s="2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23"/>
    </row>
    <row r="3" spans="1:17" s="5" customFormat="1" ht="12.75" customHeight="1">
      <c r="A3" s="42" t="s">
        <v>1</v>
      </c>
      <c r="B3" s="42"/>
      <c r="C3" s="42"/>
      <c r="D3" s="44" t="s">
        <v>2</v>
      </c>
      <c r="E3" s="44"/>
      <c r="F3" s="44"/>
      <c r="G3" s="53"/>
      <c r="H3" s="53"/>
      <c r="I3" s="53"/>
      <c r="J3" s="53"/>
      <c r="K3" s="44"/>
      <c r="L3" s="44"/>
      <c r="M3" s="54" t="s">
        <v>3</v>
      </c>
      <c r="N3" s="44" t="s">
        <v>2</v>
      </c>
      <c r="O3" s="44"/>
      <c r="P3" s="44"/>
      <c r="Q3" s="22"/>
    </row>
    <row r="4" spans="1:17" s="5" customFormat="1" ht="9" customHeight="1" thickBot="1">
      <c r="A4" s="3"/>
      <c r="B4" s="3"/>
      <c r="C4" s="3"/>
      <c r="D4" s="4"/>
      <c r="E4" s="4"/>
      <c r="F4" s="4">
        <v>1</v>
      </c>
      <c r="G4" s="4">
        <v>2</v>
      </c>
      <c r="H4" s="4">
        <v>3</v>
      </c>
      <c r="I4" s="4">
        <v>4</v>
      </c>
      <c r="J4" s="4">
        <v>5</v>
      </c>
      <c r="K4" s="13">
        <v>6</v>
      </c>
      <c r="L4" s="13">
        <v>7</v>
      </c>
      <c r="M4" s="13">
        <v>8</v>
      </c>
      <c r="N4" s="13">
        <v>9</v>
      </c>
      <c r="O4" s="14">
        <v>10</v>
      </c>
      <c r="P4" s="4"/>
      <c r="Q4" s="3"/>
    </row>
    <row r="5" spans="1:17" s="24" customFormat="1" ht="15" thickTop="1">
      <c r="A5" s="26"/>
      <c r="B5" s="27"/>
      <c r="C5" s="28"/>
      <c r="D5" s="29"/>
      <c r="E5" s="25"/>
      <c r="F5" s="70" t="s">
        <v>4</v>
      </c>
      <c r="G5" s="71"/>
      <c r="H5" s="52"/>
      <c r="I5" s="51" t="s">
        <v>5</v>
      </c>
      <c r="J5" s="51"/>
      <c r="K5" s="51"/>
      <c r="L5" s="51"/>
      <c r="M5" s="51"/>
      <c r="N5" s="52"/>
      <c r="O5" s="72"/>
      <c r="P5" s="30"/>
      <c r="Q5" s="31"/>
    </row>
    <row r="6" spans="1:17" s="84" customFormat="1" ht="45">
      <c r="A6" s="73"/>
      <c r="B6" s="74" t="s">
        <v>33</v>
      </c>
      <c r="C6" s="75" t="s">
        <v>6</v>
      </c>
      <c r="D6" s="76" t="s">
        <v>28</v>
      </c>
      <c r="E6" s="76" t="s">
        <v>31</v>
      </c>
      <c r="F6" s="75" t="s">
        <v>12</v>
      </c>
      <c r="G6" s="77" t="s">
        <v>13</v>
      </c>
      <c r="H6" s="77" t="s">
        <v>14</v>
      </c>
      <c r="I6" s="78" t="s">
        <v>7</v>
      </c>
      <c r="J6" s="79" t="s">
        <v>8</v>
      </c>
      <c r="K6" s="79" t="s">
        <v>9</v>
      </c>
      <c r="L6" s="80" t="s">
        <v>10</v>
      </c>
      <c r="M6" s="81" t="s">
        <v>15</v>
      </c>
      <c r="N6" s="81" t="s">
        <v>14</v>
      </c>
      <c r="O6" s="77" t="s">
        <v>11</v>
      </c>
      <c r="P6" s="82" t="s">
        <v>32</v>
      </c>
      <c r="Q6" s="83"/>
    </row>
    <row r="7" spans="1:17" ht="20.25">
      <c r="A7" s="32">
        <v>1</v>
      </c>
      <c r="B7" s="33"/>
      <c r="C7" s="59" t="s">
        <v>17</v>
      </c>
      <c r="D7" s="60" t="s">
        <v>29</v>
      </c>
      <c r="E7" s="60">
        <v>3</v>
      </c>
      <c r="F7" s="61">
        <f>30*16.75</f>
        <v>502.5</v>
      </c>
      <c r="G7" s="61"/>
      <c r="H7" s="61">
        <f>F7+G7</f>
        <v>502.5</v>
      </c>
      <c r="I7" s="61">
        <v>30</v>
      </c>
      <c r="J7" s="61">
        <f>H7*0.062</f>
        <v>31.155000000000001</v>
      </c>
      <c r="K7" s="61">
        <f>H7*0.0145</f>
        <v>7.2862500000000008</v>
      </c>
      <c r="L7" s="61">
        <v>60</v>
      </c>
      <c r="M7" s="61">
        <v>15</v>
      </c>
      <c r="N7" s="61">
        <f>SUM(I7:M7)</f>
        <v>143.44125</v>
      </c>
      <c r="O7" s="61">
        <f>H7-N7</f>
        <v>359.05875000000003</v>
      </c>
      <c r="P7" s="85">
        <v>101</v>
      </c>
      <c r="Q7" s="34">
        <v>1</v>
      </c>
    </row>
    <row r="8" spans="1:17" ht="20.25">
      <c r="A8" s="35">
        <f t="shared" ref="A8:A31" si="0">A7+1</f>
        <v>2</v>
      </c>
      <c r="B8" s="36"/>
      <c r="C8" s="62" t="s">
        <v>18</v>
      </c>
      <c r="D8" s="63" t="s">
        <v>29</v>
      </c>
      <c r="E8" s="63">
        <v>1</v>
      </c>
      <c r="F8" s="64">
        <f>40*18.25</f>
        <v>730</v>
      </c>
      <c r="G8" s="64">
        <f>5*18.25*1.5</f>
        <v>136.875</v>
      </c>
      <c r="H8" s="61">
        <f t="shared" ref="H8:H16" si="1">F8+G8</f>
        <v>866.875</v>
      </c>
      <c r="I8" s="64">
        <v>114</v>
      </c>
      <c r="J8" s="61">
        <f t="shared" ref="J8:J16" si="2">H8*0.062</f>
        <v>53.746249999999996</v>
      </c>
      <c r="K8" s="61">
        <f t="shared" ref="K8:K16" si="3">H8*0.0145</f>
        <v>12.569687500000001</v>
      </c>
      <c r="L8" s="64">
        <v>60</v>
      </c>
      <c r="M8" s="61">
        <v>15</v>
      </c>
      <c r="N8" s="61">
        <f t="shared" ref="N8:N16" si="4">SUM(I8:M8)</f>
        <v>255.31593750000002</v>
      </c>
      <c r="O8" s="61">
        <f t="shared" ref="O8:O16" si="5">H8-N8</f>
        <v>611.55906249999998</v>
      </c>
      <c r="P8" s="86">
        <v>102</v>
      </c>
      <c r="Q8" s="37">
        <f t="shared" ref="Q8:Q31" si="6">Q7+1</f>
        <v>2</v>
      </c>
    </row>
    <row r="9" spans="1:17" ht="21" thickBot="1">
      <c r="A9" s="38">
        <f t="shared" si="0"/>
        <v>3</v>
      </c>
      <c r="B9" s="39"/>
      <c r="C9" s="66" t="s">
        <v>19</v>
      </c>
      <c r="D9" s="67" t="s">
        <v>30</v>
      </c>
      <c r="E9" s="67">
        <v>1</v>
      </c>
      <c r="F9" s="68">
        <f>10*11.5</f>
        <v>115</v>
      </c>
      <c r="G9" s="68"/>
      <c r="H9" s="61">
        <f t="shared" si="1"/>
        <v>115</v>
      </c>
      <c r="I9" s="68">
        <v>0</v>
      </c>
      <c r="J9" s="61">
        <f t="shared" si="2"/>
        <v>7.13</v>
      </c>
      <c r="K9" s="61">
        <f t="shared" si="3"/>
        <v>1.6675</v>
      </c>
      <c r="L9" s="64">
        <v>30</v>
      </c>
      <c r="M9" s="61"/>
      <c r="N9" s="61">
        <f t="shared" si="4"/>
        <v>38.797499999999999</v>
      </c>
      <c r="O9" s="61">
        <f t="shared" si="5"/>
        <v>76.202500000000001</v>
      </c>
      <c r="P9" s="87">
        <v>103</v>
      </c>
      <c r="Q9" s="41">
        <f t="shared" si="6"/>
        <v>3</v>
      </c>
    </row>
    <row r="10" spans="1:17" ht="20.25">
      <c r="A10" s="32">
        <f t="shared" si="0"/>
        <v>4</v>
      </c>
      <c r="B10" s="33"/>
      <c r="C10" s="59" t="s">
        <v>20</v>
      </c>
      <c r="D10" s="60" t="s">
        <v>29</v>
      </c>
      <c r="E10" s="60">
        <v>2</v>
      </c>
      <c r="F10" s="61">
        <f>25*16.75</f>
        <v>418.75</v>
      </c>
      <c r="G10" s="61"/>
      <c r="H10" s="61">
        <f t="shared" si="1"/>
        <v>418.75</v>
      </c>
      <c r="I10" s="61">
        <v>27</v>
      </c>
      <c r="J10" s="61">
        <f t="shared" si="2"/>
        <v>25.962499999999999</v>
      </c>
      <c r="K10" s="61">
        <f t="shared" si="3"/>
        <v>6.0718750000000004</v>
      </c>
      <c r="L10" s="64">
        <v>30</v>
      </c>
      <c r="M10" s="61">
        <v>15</v>
      </c>
      <c r="N10" s="61">
        <f t="shared" si="4"/>
        <v>104.034375</v>
      </c>
      <c r="O10" s="61">
        <f t="shared" si="5"/>
        <v>314.71562499999999</v>
      </c>
      <c r="P10" s="85">
        <v>104</v>
      </c>
      <c r="Q10" s="34">
        <f t="shared" si="6"/>
        <v>4</v>
      </c>
    </row>
    <row r="11" spans="1:17" ht="20.25">
      <c r="A11" s="35">
        <f t="shared" si="0"/>
        <v>5</v>
      </c>
      <c r="B11" s="36"/>
      <c r="C11" s="62" t="s">
        <v>21</v>
      </c>
      <c r="D11" s="63" t="s">
        <v>29</v>
      </c>
      <c r="E11" s="63">
        <v>3</v>
      </c>
      <c r="F11" s="64">
        <f>40*18.25</f>
        <v>730</v>
      </c>
      <c r="G11" s="64">
        <f>4*18.25*1.5</f>
        <v>109.5</v>
      </c>
      <c r="H11" s="61">
        <f t="shared" si="1"/>
        <v>839.5</v>
      </c>
      <c r="I11" s="64">
        <v>79</v>
      </c>
      <c r="J11" s="61">
        <f t="shared" si="2"/>
        <v>52.048999999999999</v>
      </c>
      <c r="K11" s="61">
        <f t="shared" si="3"/>
        <v>12.172750000000001</v>
      </c>
      <c r="L11" s="64">
        <v>60</v>
      </c>
      <c r="M11" s="61">
        <v>15</v>
      </c>
      <c r="N11" s="61">
        <f t="shared" si="4"/>
        <v>218.22175000000001</v>
      </c>
      <c r="O11" s="61">
        <f t="shared" si="5"/>
        <v>621.27824999999996</v>
      </c>
      <c r="P11" s="86">
        <v>105</v>
      </c>
      <c r="Q11" s="37">
        <f t="shared" si="6"/>
        <v>5</v>
      </c>
    </row>
    <row r="12" spans="1:17" ht="21" thickBot="1">
      <c r="A12" s="38">
        <f t="shared" si="0"/>
        <v>6</v>
      </c>
      <c r="B12" s="39"/>
      <c r="C12" s="66" t="s">
        <v>22</v>
      </c>
      <c r="D12" s="67" t="s">
        <v>29</v>
      </c>
      <c r="E12" s="67">
        <v>1</v>
      </c>
      <c r="F12" s="68">
        <f>40*18.25</f>
        <v>730</v>
      </c>
      <c r="G12" s="68"/>
      <c r="H12" s="61">
        <f t="shared" si="1"/>
        <v>730</v>
      </c>
      <c r="I12" s="68">
        <v>85</v>
      </c>
      <c r="J12" s="61">
        <f t="shared" si="2"/>
        <v>45.26</v>
      </c>
      <c r="K12" s="61">
        <f t="shared" si="3"/>
        <v>10.585000000000001</v>
      </c>
      <c r="L12" s="64">
        <v>60</v>
      </c>
      <c r="M12" s="61">
        <v>15</v>
      </c>
      <c r="N12" s="61">
        <f t="shared" si="4"/>
        <v>215.845</v>
      </c>
      <c r="O12" s="61">
        <f t="shared" si="5"/>
        <v>514.15499999999997</v>
      </c>
      <c r="P12" s="87">
        <v>106</v>
      </c>
      <c r="Q12" s="41">
        <f t="shared" si="6"/>
        <v>6</v>
      </c>
    </row>
    <row r="13" spans="1:17" ht="20.25">
      <c r="A13" s="32">
        <f t="shared" si="0"/>
        <v>7</v>
      </c>
      <c r="B13" s="33"/>
      <c r="C13" s="59" t="s">
        <v>23</v>
      </c>
      <c r="D13" s="60" t="s">
        <v>29</v>
      </c>
      <c r="E13" s="60">
        <v>3</v>
      </c>
      <c r="F13" s="61">
        <f>14*14</f>
        <v>196</v>
      </c>
      <c r="G13" s="61"/>
      <c r="H13" s="61">
        <f t="shared" si="1"/>
        <v>196</v>
      </c>
      <c r="I13" s="61">
        <v>0</v>
      </c>
      <c r="J13" s="61">
        <f t="shared" si="2"/>
        <v>12.151999999999999</v>
      </c>
      <c r="K13" s="61">
        <f t="shared" si="3"/>
        <v>2.8420000000000001</v>
      </c>
      <c r="L13" s="64">
        <v>30</v>
      </c>
      <c r="M13" s="61">
        <v>15</v>
      </c>
      <c r="N13" s="61">
        <f t="shared" si="4"/>
        <v>59.994</v>
      </c>
      <c r="O13" s="61">
        <f t="shared" si="5"/>
        <v>136.006</v>
      </c>
      <c r="P13" s="85">
        <v>107</v>
      </c>
      <c r="Q13" s="34">
        <f t="shared" si="6"/>
        <v>7</v>
      </c>
    </row>
    <row r="14" spans="1:17" ht="20.25">
      <c r="A14" s="35">
        <f t="shared" si="0"/>
        <v>8</v>
      </c>
      <c r="B14" s="36"/>
      <c r="C14" s="62" t="s">
        <v>24</v>
      </c>
      <c r="D14" s="63" t="s">
        <v>29</v>
      </c>
      <c r="E14" s="63">
        <v>2</v>
      </c>
      <c r="F14" s="64">
        <f>40*18.25</f>
        <v>730</v>
      </c>
      <c r="G14" s="64">
        <f>18.25*1.5*2</f>
        <v>54.75</v>
      </c>
      <c r="H14" s="61">
        <f t="shared" si="1"/>
        <v>784.75</v>
      </c>
      <c r="I14" s="64">
        <v>82</v>
      </c>
      <c r="J14" s="61">
        <f t="shared" si="2"/>
        <v>48.654499999999999</v>
      </c>
      <c r="K14" s="61">
        <f t="shared" si="3"/>
        <v>11.378875000000001</v>
      </c>
      <c r="L14" s="64">
        <v>60</v>
      </c>
      <c r="M14" s="61"/>
      <c r="N14" s="61">
        <f t="shared" si="4"/>
        <v>202.03337499999998</v>
      </c>
      <c r="O14" s="61">
        <f t="shared" si="5"/>
        <v>582.71662500000002</v>
      </c>
      <c r="P14" s="86">
        <v>108</v>
      </c>
      <c r="Q14" s="37">
        <f t="shared" si="6"/>
        <v>8</v>
      </c>
    </row>
    <row r="15" spans="1:17" ht="21" thickBot="1">
      <c r="A15" s="38">
        <f t="shared" si="0"/>
        <v>9</v>
      </c>
      <c r="B15" s="39"/>
      <c r="C15" s="66" t="s">
        <v>25</v>
      </c>
      <c r="D15" s="67" t="s">
        <v>30</v>
      </c>
      <c r="E15" s="67">
        <v>4</v>
      </c>
      <c r="F15" s="68">
        <f>38*18.25</f>
        <v>693.5</v>
      </c>
      <c r="G15" s="68"/>
      <c r="H15" s="61">
        <f t="shared" si="1"/>
        <v>693.5</v>
      </c>
      <c r="I15" s="68">
        <v>26</v>
      </c>
      <c r="J15" s="61">
        <f t="shared" si="2"/>
        <v>42.997</v>
      </c>
      <c r="K15" s="61">
        <f t="shared" si="3"/>
        <v>10.05575</v>
      </c>
      <c r="L15" s="64">
        <v>60</v>
      </c>
      <c r="M15" s="61">
        <v>15</v>
      </c>
      <c r="N15" s="61">
        <f t="shared" si="4"/>
        <v>154.05275</v>
      </c>
      <c r="O15" s="61">
        <f t="shared" si="5"/>
        <v>539.44724999999994</v>
      </c>
      <c r="P15" s="87">
        <v>109</v>
      </c>
      <c r="Q15" s="41">
        <f t="shared" si="6"/>
        <v>9</v>
      </c>
    </row>
    <row r="16" spans="1:17" ht="20.25">
      <c r="A16" s="32">
        <f t="shared" si="0"/>
        <v>10</v>
      </c>
      <c r="B16" s="33"/>
      <c r="C16" s="59" t="s">
        <v>26</v>
      </c>
      <c r="D16" s="60" t="s">
        <v>29</v>
      </c>
      <c r="E16" s="60">
        <v>1</v>
      </c>
      <c r="F16" s="61">
        <f>40*18.25</f>
        <v>730</v>
      </c>
      <c r="G16" s="61"/>
      <c r="H16" s="61">
        <f t="shared" si="1"/>
        <v>730</v>
      </c>
      <c r="I16" s="61">
        <v>85</v>
      </c>
      <c r="J16" s="61">
        <f t="shared" si="2"/>
        <v>45.26</v>
      </c>
      <c r="K16" s="61">
        <f t="shared" si="3"/>
        <v>10.585000000000001</v>
      </c>
      <c r="L16" s="64">
        <v>60</v>
      </c>
      <c r="M16" s="61">
        <v>15</v>
      </c>
      <c r="N16" s="61">
        <f t="shared" si="4"/>
        <v>215.845</v>
      </c>
      <c r="O16" s="61">
        <f t="shared" si="5"/>
        <v>514.15499999999997</v>
      </c>
      <c r="P16" s="85">
        <v>110</v>
      </c>
      <c r="Q16" s="34">
        <f t="shared" si="6"/>
        <v>10</v>
      </c>
    </row>
    <row r="17" spans="1:17" ht="23.25" thickBot="1">
      <c r="A17" s="35">
        <f t="shared" si="0"/>
        <v>11</v>
      </c>
      <c r="B17" s="36"/>
      <c r="C17" s="88" t="s">
        <v>27</v>
      </c>
      <c r="D17" s="89"/>
      <c r="E17" s="89"/>
      <c r="F17" s="90">
        <f>SUM(F7:F16)</f>
        <v>5575.75</v>
      </c>
      <c r="G17" s="90">
        <f t="shared" ref="G17:O17" si="7">SUM(G7:G16)</f>
        <v>301.125</v>
      </c>
      <c r="H17" s="90">
        <f t="shared" si="7"/>
        <v>5876.875</v>
      </c>
      <c r="I17" s="90">
        <f t="shared" si="7"/>
        <v>528</v>
      </c>
      <c r="J17" s="90">
        <f t="shared" si="7"/>
        <v>364.36624999999998</v>
      </c>
      <c r="K17" s="90">
        <f t="shared" si="7"/>
        <v>85.214687499999997</v>
      </c>
      <c r="L17" s="90">
        <f t="shared" si="7"/>
        <v>510</v>
      </c>
      <c r="M17" s="90">
        <f t="shared" si="7"/>
        <v>120</v>
      </c>
      <c r="N17" s="90">
        <f t="shared" si="7"/>
        <v>1607.5809375000001</v>
      </c>
      <c r="O17" s="90">
        <f t="shared" si="7"/>
        <v>4269.2940624999992</v>
      </c>
      <c r="P17" s="65"/>
      <c r="Q17" s="37">
        <f t="shared" si="6"/>
        <v>11</v>
      </c>
    </row>
    <row r="18" spans="1:17" ht="15.95" customHeight="1" thickTop="1" thickBot="1">
      <c r="A18" s="38">
        <f t="shared" si="0"/>
        <v>12</v>
      </c>
      <c r="B18" s="39"/>
      <c r="C18" s="40"/>
      <c r="D18" s="45"/>
      <c r="E18" s="45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55"/>
      <c r="Q18" s="41">
        <f t="shared" si="6"/>
        <v>12</v>
      </c>
    </row>
    <row r="19" spans="1:17" ht="15.95" customHeight="1">
      <c r="A19" s="6">
        <f t="shared" si="0"/>
        <v>13</v>
      </c>
      <c r="B19" s="16"/>
      <c r="C19" s="17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56"/>
      <c r="Q19" s="8">
        <f t="shared" si="6"/>
        <v>13</v>
      </c>
    </row>
    <row r="20" spans="1:17" ht="15.95" customHeight="1">
      <c r="A20" s="10">
        <f t="shared" si="0"/>
        <v>14</v>
      </c>
      <c r="B20" s="18"/>
      <c r="C20" s="19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57"/>
      <c r="Q20" s="7">
        <f t="shared" si="6"/>
        <v>14</v>
      </c>
    </row>
    <row r="21" spans="1:17" ht="15.95" customHeight="1" thickBot="1">
      <c r="A21" s="11">
        <f t="shared" si="0"/>
        <v>15</v>
      </c>
      <c r="B21" s="20"/>
      <c r="C21" s="21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58"/>
      <c r="Q21" s="9">
        <f t="shared" si="6"/>
        <v>15</v>
      </c>
    </row>
    <row r="22" spans="1:17" ht="15.95" customHeight="1">
      <c r="A22" s="6">
        <f t="shared" si="0"/>
        <v>16</v>
      </c>
      <c r="B22" s="16"/>
      <c r="C22" s="17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56"/>
      <c r="Q22" s="8">
        <f t="shared" si="6"/>
        <v>16</v>
      </c>
    </row>
    <row r="23" spans="1:17" ht="15.95" customHeight="1">
      <c r="A23" s="10">
        <f t="shared" si="0"/>
        <v>17</v>
      </c>
      <c r="B23" s="18"/>
      <c r="C23" s="19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57"/>
      <c r="Q23" s="7">
        <f t="shared" si="6"/>
        <v>17</v>
      </c>
    </row>
    <row r="24" spans="1:17" ht="15.95" customHeight="1" thickBot="1">
      <c r="A24" s="11">
        <f t="shared" si="0"/>
        <v>18</v>
      </c>
      <c r="B24" s="20"/>
      <c r="C24" s="21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58"/>
      <c r="Q24" s="9">
        <f t="shared" si="6"/>
        <v>18</v>
      </c>
    </row>
    <row r="25" spans="1:17" ht="15.95" customHeight="1">
      <c r="A25" s="6">
        <f t="shared" si="0"/>
        <v>19</v>
      </c>
      <c r="B25" s="16"/>
      <c r="C25" s="17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56"/>
      <c r="Q25" s="8">
        <f t="shared" si="6"/>
        <v>19</v>
      </c>
    </row>
    <row r="26" spans="1:17" ht="15.95" customHeight="1">
      <c r="A26" s="10">
        <f t="shared" si="0"/>
        <v>20</v>
      </c>
      <c r="B26" s="18"/>
      <c r="C26" s="19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57"/>
      <c r="Q26" s="7">
        <f t="shared" si="6"/>
        <v>20</v>
      </c>
    </row>
    <row r="27" spans="1:17" ht="15.95" customHeight="1" thickBot="1">
      <c r="A27" s="11">
        <f t="shared" si="0"/>
        <v>21</v>
      </c>
      <c r="B27" s="20"/>
      <c r="C27" s="21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58"/>
      <c r="Q27" s="9">
        <f t="shared" si="6"/>
        <v>21</v>
      </c>
    </row>
    <row r="28" spans="1:17" ht="15.95" customHeight="1">
      <c r="A28" s="6">
        <f t="shared" si="0"/>
        <v>22</v>
      </c>
      <c r="B28" s="16"/>
      <c r="C28" s="17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56"/>
      <c r="Q28" s="8">
        <f t="shared" si="6"/>
        <v>22</v>
      </c>
    </row>
    <row r="29" spans="1:17" ht="15.95" customHeight="1">
      <c r="A29" s="10">
        <f t="shared" si="0"/>
        <v>23</v>
      </c>
      <c r="B29" s="18"/>
      <c r="C29" s="19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57"/>
      <c r="Q29" s="7">
        <f t="shared" si="6"/>
        <v>23</v>
      </c>
    </row>
    <row r="30" spans="1:17" ht="15.95" customHeight="1" thickBot="1">
      <c r="A30" s="11">
        <f t="shared" si="0"/>
        <v>24</v>
      </c>
      <c r="B30" s="20"/>
      <c r="C30" s="21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58"/>
      <c r="Q30" s="9">
        <f t="shared" si="6"/>
        <v>24</v>
      </c>
    </row>
    <row r="31" spans="1:17" ht="15.95" customHeight="1">
      <c r="A31" s="6">
        <f t="shared" si="0"/>
        <v>25</v>
      </c>
      <c r="B31" s="16"/>
      <c r="C31" s="17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56"/>
      <c r="Q31" s="8">
        <f t="shared" si="6"/>
        <v>25</v>
      </c>
    </row>
    <row r="32" spans="1:17" s="5" customFormat="1" ht="8.25">
      <c r="A32" s="15"/>
      <c r="B32" s="5" t="s">
        <v>16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2:16" ht="12.75">
      <c r="B33" s="2"/>
      <c r="C33" s="2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</row>
  </sheetData>
  <mergeCells count="2">
    <mergeCell ref="A3:C3"/>
    <mergeCell ref="F5:G5"/>
  </mergeCells>
  <printOptions horizontalCentered="1" verticalCentered="1"/>
  <pageMargins left="0.25" right="0.25" top="0.5" bottom="0.5" header="0.5" footer="0.5"/>
  <pageSetup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PAYREG10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tech</cp:lastModifiedBy>
  <dcterms:created xsi:type="dcterms:W3CDTF">2009-12-31T20:30:45Z</dcterms:created>
  <dcterms:modified xsi:type="dcterms:W3CDTF">2011-02-28T14:58:42Z</dcterms:modified>
</cp:coreProperties>
</file>